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/>
  <mc:AlternateContent xmlns:mc="http://schemas.openxmlformats.org/markup-compatibility/2006">
    <mc:Choice Requires="x15">
      <x15ac:absPath xmlns:x15ac="http://schemas.microsoft.com/office/spreadsheetml/2010/11/ac" url="E:\BA105 Spr22\"/>
    </mc:Choice>
  </mc:AlternateContent>
  <xr:revisionPtr revIDLastSave="0" documentId="8_{E2154DA4-91FE-466C-AB43-0B7B1D11F324}" xr6:coauthVersionLast="47" xr6:coauthVersionMax="47" xr10:uidLastSave="{00000000-0000-0000-0000-000000000000}"/>
  <bookViews>
    <workbookView xWindow="-120" yWindow="-120" windowWidth="15600" windowHeight="11160" xr2:uid="{D442DA99-7000-459A-A4FC-955A28A68A0C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16" i="1" l="1"/>
  <c r="F14" i="1"/>
  <c r="G14" i="1"/>
  <c r="H14" i="1"/>
  <c r="J14" i="1"/>
  <c r="F15" i="1"/>
  <c r="G15" i="1"/>
  <c r="H15" i="1"/>
  <c r="J15" i="1"/>
  <c r="F16" i="1"/>
  <c r="G16" i="1"/>
  <c r="H16" i="1"/>
  <c r="J16" i="1"/>
  <c r="E15" i="1"/>
  <c r="E14" i="1"/>
  <c r="J4" i="1"/>
  <c r="E13" i="1"/>
  <c r="F13" i="1"/>
  <c r="G13" i="1"/>
  <c r="H13" i="1"/>
  <c r="J13" i="1"/>
  <c r="F5" i="1"/>
  <c r="H5" i="1" s="1"/>
  <c r="G5" i="1"/>
  <c r="I5" i="1" s="1"/>
  <c r="F6" i="1"/>
  <c r="G6" i="1" s="1"/>
  <c r="F7" i="1"/>
  <c r="G7" i="1"/>
  <c r="J7" i="1" s="1"/>
  <c r="H7" i="1"/>
  <c r="I7" i="1"/>
  <c r="F8" i="1"/>
  <c r="G8" i="1"/>
  <c r="I8" i="1" s="1"/>
  <c r="H8" i="1"/>
  <c r="F9" i="1"/>
  <c r="H9" i="1" s="1"/>
  <c r="G9" i="1"/>
  <c r="I9" i="1" s="1"/>
  <c r="F10" i="1"/>
  <c r="G10" i="1" s="1"/>
  <c r="F11" i="1"/>
  <c r="G11" i="1"/>
  <c r="J11" i="1" s="1"/>
  <c r="H11" i="1"/>
  <c r="I11" i="1"/>
  <c r="F12" i="1"/>
  <c r="G12" i="1"/>
  <c r="I12" i="1" s="1"/>
  <c r="H12" i="1"/>
  <c r="G4" i="1"/>
  <c r="I4" i="1"/>
  <c r="H4" i="1"/>
  <c r="F4" i="1"/>
  <c r="I10" i="1" l="1"/>
  <c r="J10" i="1"/>
  <c r="J9" i="1"/>
  <c r="J5" i="1"/>
  <c r="J12" i="1"/>
  <c r="H10" i="1"/>
  <c r="J8" i="1"/>
  <c r="H6" i="1"/>
  <c r="I6" i="1" s="1"/>
  <c r="J6" i="1" l="1"/>
</calcChain>
</file>

<file path=xl/sharedStrings.xml><?xml version="1.0" encoding="utf-8"?>
<sst xmlns="http://schemas.openxmlformats.org/spreadsheetml/2006/main" count="36" uniqueCount="36">
  <si>
    <t>Klapore Engineering</t>
  </si>
  <si>
    <t>Salary Report</t>
  </si>
  <si>
    <t xml:space="preserve">Employee </t>
  </si>
  <si>
    <t>Email Address</t>
  </si>
  <si>
    <t>Dependents</t>
  </si>
  <si>
    <t>Hours Worked</t>
  </si>
  <si>
    <t>Hourly Pay Rate</t>
  </si>
  <si>
    <t>Gross Pay</t>
  </si>
  <si>
    <t>Federal Tax</t>
  </si>
  <si>
    <t>State Tax</t>
  </si>
  <si>
    <t>Tax %</t>
  </si>
  <si>
    <t>Net Pay</t>
  </si>
  <si>
    <t>Hire Date</t>
  </si>
  <si>
    <t>Altore, Benie</t>
  </si>
  <si>
    <t>Fox, Linda</t>
  </si>
  <si>
    <t>Handfield, Jermaine</t>
  </si>
  <si>
    <t>Jamme, Ben</t>
  </si>
  <si>
    <t>Nacht, Savannah</t>
  </si>
  <si>
    <t>Pittfield, Joes</t>
  </si>
  <si>
    <t>Spalding, Jill</t>
  </si>
  <si>
    <t>Tillman, Steve</t>
  </si>
  <si>
    <t>Wilson, Olga</t>
  </si>
  <si>
    <t>Federal Tax (column G) = .26 x (Gross Pay - Dependents x 22.16)</t>
  </si>
  <si>
    <t>Totals</t>
  </si>
  <si>
    <t>Highest</t>
  </si>
  <si>
    <t>Lowest</t>
  </si>
  <si>
    <t>Average</t>
  </si>
  <si>
    <t>baltore@example.com</t>
  </si>
  <si>
    <t>bjamme@example.com</t>
  </si>
  <si>
    <t>lfox@example.com</t>
  </si>
  <si>
    <t>jhandfield@example.com</t>
  </si>
  <si>
    <t>snacht@example.com</t>
  </si>
  <si>
    <t>jpittfield@example.com</t>
  </si>
  <si>
    <t>jspalding@example.com</t>
  </si>
  <si>
    <t>stillman@example.com</t>
  </si>
  <si>
    <t>owilson@example.com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</si>
</sst>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0.0%"/>
  </numFmts>
  <fonts count="5" x14ac:knownFonts="1">
    <font>
      <sz val="11"/>
      <color theme="1"/>
      <name val="Georgia"/>
      <family val="2"/>
      <scheme val="minor"/>
    </font>
    <font>
      <sz val="11"/>
      <color theme="1"/>
      <name val="Georgia"/>
      <family val="2"/>
      <scheme val="minor"/>
    </font>
    <font>
      <sz val="18"/>
      <color theme="3"/>
      <name val="Georgia"/>
      <family val="2"/>
      <scheme val="major"/>
    </font>
    <font>
      <b/>
      <sz val="11"/>
      <color theme="3"/>
      <name val="Georgia"/>
      <family val="2"/>
      <scheme val="minor"/>
    </font>
    <font>
      <u/>
      <sz val="11"/>
      <color theme="10"/>
      <name val="Georgia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5"/>
      </patternFill>
    </fill>
  </fills>
  <borders count="3">
    <border>
      <left/>
      <right/>
      <top/>
      <bottom/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9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3" fillId="0" borderId="0" applyNumberFormat="0" applyFill="0" applyBorder="0" applyAlignment="0" applyProtection="0"/>
    <xf numFmtId="0" fontId="1" fillId="3" borderId="0" applyNumberFormat="0" applyBorder="0" applyAlignment="0" applyProtection="0"/>
    <xf numFmtId="0" fontId="4" fillId="0" borderId="0" applyNumberFormat="0" applyFill="0" applyBorder="0" applyAlignment="0" applyProtection="0"/>
  </cellStyleXfs>
  <cellXfs count="16">
    <xf numFmtId="0" fontId="0" fillId="0" borderId="0" xfId="0"/>
    <xf numFmtId="14" fontId="0" fillId="0" borderId="0" xfId="0" applyNumberFormat="1"/>
    <xf numFmtId="0" fontId="0" fillId="2" borderId="0" xfId="0" applyFill="1"/>
    <xf numFmtId="0" fontId="0" fillId="0" borderId="0" xfId="0" quotePrefix="1"/>
    <xf numFmtId="0" fontId="4" fillId="0" borderId="0" xfId="8"/>
    <xf numFmtId="43" fontId="0" fillId="0" borderId="0" xfId="1" applyFont="1"/>
    <xf numFmtId="164" fontId="0" fillId="0" borderId="0" xfId="3" applyNumberFormat="1" applyFont="1"/>
    <xf numFmtId="0" fontId="2" fillId="0" borderId="0" xfId="4" applyAlignment="1">
      <alignment horizontal="center"/>
    </xf>
    <xf numFmtId="0" fontId="3" fillId="0" borderId="0" xfId="6" applyAlignment="1">
      <alignment horizontal="center"/>
    </xf>
    <xf numFmtId="0" fontId="3" fillId="0" borderId="1" xfId="5" applyAlignment="1">
      <alignment horizontal="center" wrapText="1"/>
    </xf>
    <xf numFmtId="0" fontId="0" fillId="0" borderId="0" xfId="0" applyAlignment="1">
      <alignment horizontal="center" wrapText="1"/>
    </xf>
    <xf numFmtId="0" fontId="1" fillId="3" borderId="2" xfId="7" applyBorder="1"/>
    <xf numFmtId="43" fontId="1" fillId="3" borderId="2" xfId="7" applyNumberFormat="1" applyBorder="1"/>
    <xf numFmtId="164" fontId="1" fillId="3" borderId="2" xfId="7" applyNumberFormat="1" applyBorder="1"/>
    <xf numFmtId="44" fontId="0" fillId="0" borderId="0" xfId="2" applyFont="1"/>
    <xf numFmtId="44" fontId="1" fillId="3" borderId="2" xfId="2" applyFill="1" applyBorder="1"/>
  </cellXfs>
  <cellStyles count="9">
    <cellStyle name="20% - Accent6" xfId="7" builtinId="50"/>
    <cellStyle name="Comma" xfId="1" builtinId="3"/>
    <cellStyle name="Currency" xfId="2" builtinId="4"/>
    <cellStyle name="Heading 3" xfId="5" builtinId="18"/>
    <cellStyle name="Heading 4" xfId="6" builtinId="19"/>
    <cellStyle name="Hyperlink" xfId="8" builtinId="8"/>
    <cellStyle name="Normal" xfId="0" builtinId="0"/>
    <cellStyle name="Percent" xfId="3" builtinId="5"/>
    <cellStyle name="Title" xfId="4" builtinId="15"/>
  </cellStyles>
  <dxfs count="2">
    <dxf>
      <font>
        <color theme="6" tint="-0.499984740745262"/>
      </font>
      <fill>
        <patternFill>
          <bgColor rgb="FFFFC000"/>
        </patternFill>
      </fill>
    </dxf>
    <dxf>
      <font>
        <color theme="5" tint="-0.24994659260841701"/>
      </font>
      <fill>
        <patternFill>
          <bgColor theme="9" tint="0.399945066682943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View">
  <a:themeElements>
    <a:clrScheme name="View">
      <a:dk1>
        <a:srgbClr val="000000"/>
      </a:dk1>
      <a:lt1>
        <a:srgbClr val="FFFFFF"/>
      </a:lt1>
      <a:dk2>
        <a:srgbClr val="46464A"/>
      </a:dk2>
      <a:lt2>
        <a:srgbClr val="D6D3CC"/>
      </a:lt2>
      <a:accent1>
        <a:srgbClr val="6F6F74"/>
      </a:accent1>
      <a:accent2>
        <a:srgbClr val="92A9B9"/>
      </a:accent2>
      <a:accent3>
        <a:srgbClr val="A7B789"/>
      </a:accent3>
      <a:accent4>
        <a:srgbClr val="B9A489"/>
      </a:accent4>
      <a:accent5>
        <a:srgbClr val="8D6374"/>
      </a:accent5>
      <a:accent6>
        <a:srgbClr val="9B7362"/>
      </a:accent6>
      <a:hlink>
        <a:srgbClr val="67AABF"/>
      </a:hlink>
      <a:folHlink>
        <a:srgbClr val="ABAFA5"/>
      </a:folHlink>
    </a:clrScheme>
    <a:fontScheme name="Georgia">
      <a:majorFont>
        <a:latin typeface="Georgia" panose="02040502050405020303"/>
        <a:ea typeface=""/>
        <a:cs typeface=""/>
        <a:font script="Jpan" typeface="ＭＳ Ｐゴシック"/>
        <a:font script="Hang" typeface="돋움"/>
        <a:font script="Hans" typeface="方正舒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Georgia" panose="02040502050405020303"/>
        <a:ea typeface=""/>
        <a:cs typeface=""/>
        <a:font script="Jpan" typeface="ＭＳ Ｐゴシック"/>
        <a:font script="Hang" typeface="돋움"/>
        <a:font script="Hans" typeface="方正舒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View">
      <a:fillStyleLst>
        <a:solidFill>
          <a:schemeClr val="phClr"/>
        </a:solidFill>
        <a:solidFill>
          <a:schemeClr val="phClr">
            <a:tint val="60000"/>
            <a:satMod val="120000"/>
          </a:schemeClr>
        </a:solidFill>
        <a:solidFill>
          <a:schemeClr val="phClr">
            <a:shade val="75000"/>
            <a:satMod val="160000"/>
          </a:schemeClr>
        </a:solidFill>
      </a:fillStyleLst>
      <a:lnStyleLst>
        <a:ln w="9525" cap="flat" cmpd="sng" algn="ctr">
          <a:solidFill>
            <a:schemeClr val="phClr"/>
          </a:solidFill>
          <a:prstDash val="solid"/>
        </a:ln>
        <a:ln w="13970" cap="flat" cmpd="sng" algn="ctr">
          <a:solidFill>
            <a:schemeClr val="phClr"/>
          </a:solidFill>
          <a:prstDash val="solid"/>
        </a:ln>
        <a:ln w="17145" cap="flat" cmpd="sng" algn="ctr">
          <a:solidFill>
            <a:schemeClr val="phClr">
              <a:shade val="95000"/>
              <a:alpha val="95000"/>
              <a:satMod val="150000"/>
            </a:schemeClr>
          </a:solidFill>
          <a:prstDash val="solid"/>
        </a:ln>
      </a:lnStyleLst>
      <a:effectStyleLst>
        <a:effectStyle>
          <a:effectLst/>
        </a:effectStyle>
        <a:effectStyle>
          <a:effectLst>
            <a:outerShdw blurRad="50800" dist="15240" dir="5400000" algn="tl" rotWithShape="0">
              <a:srgbClr val="000000">
                <a:alpha val="75000"/>
              </a:srgbClr>
            </a:outerShdw>
          </a:effectLst>
          <a:scene3d>
            <a:camera prst="orthographicFront">
              <a:rot lat="0" lon="0" rev="0"/>
            </a:camera>
            <a:lightRig rig="brightRoom" dir="tl"/>
          </a:scene3d>
          <a:sp3d contourW="9525" prstMaterial="flat">
            <a:bevelT w="0" h="0" prst="coolSlant"/>
            <a:contourClr>
              <a:schemeClr val="phClr">
                <a:shade val="35000"/>
                <a:satMod val="130000"/>
              </a:schemeClr>
            </a:contourClr>
          </a:sp3d>
        </a:effectStyle>
        <a:effectStyle>
          <a:effectLst>
            <a:outerShdw blurRad="76200" dist="25400" dir="5400000" algn="tl" rotWithShape="0">
              <a:srgbClr val="000000">
                <a:alpha val="55000"/>
              </a:srgbClr>
            </a:outerShdw>
          </a:effectLst>
          <a:scene3d>
            <a:camera prst="orthographicFront">
              <a:rot lat="0" lon="0" rev="0"/>
            </a:camera>
            <a:lightRig rig="brightRoom" dir="tl"/>
          </a:scene3d>
          <a:sp3d contourW="19050" prstMaterial="flat">
            <a:bevelT w="0" h="0" prst="coolSlant"/>
            <a:contourClr>
              <a:schemeClr val="phClr">
                <a:shade val="25000"/>
                <a:satMod val="140000"/>
              </a:schemeClr>
            </a:contourClr>
          </a:sp3d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4000"/>
                <a:shade val="98000"/>
                <a:satMod val="130000"/>
                <a:lumMod val="102000"/>
              </a:schemeClr>
            </a:gs>
            <a:gs pos="100000">
              <a:schemeClr val="phClr">
                <a:tint val="98000"/>
                <a:shade val="78000"/>
                <a:satMod val="140000"/>
              </a:schemeClr>
            </a:gs>
          </a:gsLst>
          <a:path path="circle">
            <a:fillToRect l="100000" t="100000" r="100000" b="100000"/>
          </a:path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View" id="{BA0EB5A6-F2D4-4F82-977B-64ADEE4A2A69}" vid="{3969A8A2-35DB-4E3B-8885-16FD20568674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mailto:stillman@example.com" TargetMode="External"/><Relationship Id="rId3" Type="http://schemas.openxmlformats.org/officeDocument/2006/relationships/hyperlink" Target="mailto:jhandfield@example.com" TargetMode="External"/><Relationship Id="rId7" Type="http://schemas.openxmlformats.org/officeDocument/2006/relationships/hyperlink" Target="mailto:jspalding@example.com" TargetMode="External"/><Relationship Id="rId2" Type="http://schemas.openxmlformats.org/officeDocument/2006/relationships/hyperlink" Target="mailto:lfox@example.com" TargetMode="External"/><Relationship Id="rId1" Type="http://schemas.openxmlformats.org/officeDocument/2006/relationships/hyperlink" Target="mailto:baltore@example.com" TargetMode="External"/><Relationship Id="rId6" Type="http://schemas.openxmlformats.org/officeDocument/2006/relationships/hyperlink" Target="mailto:jpittfield@example.com" TargetMode="External"/><Relationship Id="rId5" Type="http://schemas.openxmlformats.org/officeDocument/2006/relationships/hyperlink" Target="mailto:snacht@example.com" TargetMode="External"/><Relationship Id="rId10" Type="http://schemas.openxmlformats.org/officeDocument/2006/relationships/printerSettings" Target="../printerSettings/printerSettings1.bin"/><Relationship Id="rId4" Type="http://schemas.openxmlformats.org/officeDocument/2006/relationships/hyperlink" Target="mailto:bjamme@example.com" TargetMode="External"/><Relationship Id="rId9" Type="http://schemas.openxmlformats.org/officeDocument/2006/relationships/hyperlink" Target="mailto:owilson@example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2E0777-7756-43B1-B499-0E84F7DDCEA4}">
  <dimension ref="A1:N23"/>
  <sheetViews>
    <sheetView tabSelected="1" zoomScale="120" zoomScaleNormal="120" workbookViewId="0">
      <selection activeCell="D6" sqref="D6"/>
    </sheetView>
  </sheetViews>
  <sheetFormatPr defaultRowHeight="15" x14ac:dyDescent="0.2"/>
  <cols>
    <col min="1" max="1" width="19.109375" customWidth="1"/>
    <col min="2" max="2" width="17.44140625" customWidth="1"/>
    <col min="4" max="4" width="9" bestFit="1" customWidth="1"/>
    <col min="5" max="7" width="15" customWidth="1"/>
    <col min="8" max="8" width="9.6640625" bestFit="1" customWidth="1"/>
    <col min="10" max="10" width="11" bestFit="1" customWidth="1"/>
    <col min="11" max="11" width="10.77734375" customWidth="1"/>
  </cols>
  <sheetData>
    <row r="1" spans="1:11" ht="23.25" x14ac:dyDescent="0.35">
      <c r="A1" s="7" t="s">
        <v>0</v>
      </c>
      <c r="B1" s="7"/>
      <c r="C1" s="7"/>
      <c r="D1" s="7"/>
      <c r="E1" s="7"/>
      <c r="F1" s="7"/>
      <c r="G1" s="7"/>
      <c r="H1" s="7"/>
      <c r="I1" s="7"/>
      <c r="J1" s="7"/>
      <c r="K1" s="7"/>
    </row>
    <row r="2" spans="1:11" ht="14.25" x14ac:dyDescent="0.2">
      <c r="A2" s="8" t="s">
        <v>1</v>
      </c>
      <c r="B2" s="8"/>
      <c r="C2" s="8"/>
      <c r="D2" s="8"/>
      <c r="E2" s="8"/>
      <c r="F2" s="8"/>
      <c r="G2" s="8"/>
      <c r="H2" s="8"/>
      <c r="I2" s="8"/>
      <c r="J2" s="8"/>
      <c r="K2" s="8"/>
    </row>
    <row r="3" spans="1:11" s="10" customFormat="1" ht="29.25" thickBot="1" x14ac:dyDescent="0.25">
      <c r="A3" s="9" t="s">
        <v>2</v>
      </c>
      <c r="B3" s="9" t="s">
        <v>3</v>
      </c>
      <c r="C3" s="9" t="s">
        <v>4</v>
      </c>
      <c r="D3" s="9" t="s">
        <v>5</v>
      </c>
      <c r="E3" s="9" t="s">
        <v>6</v>
      </c>
      <c r="F3" s="9" t="s">
        <v>7</v>
      </c>
      <c r="G3" s="9" t="s">
        <v>8</v>
      </c>
      <c r="H3" s="9" t="s">
        <v>9</v>
      </c>
      <c r="I3" s="9" t="s">
        <v>10</v>
      </c>
      <c r="J3" s="9" t="s">
        <v>11</v>
      </c>
      <c r="K3" s="9" t="s">
        <v>12</v>
      </c>
    </row>
    <row r="4" spans="1:11" ht="15.75" customHeight="1" x14ac:dyDescent="0.2">
      <c r="A4" t="s">
        <v>13</v>
      </c>
      <c r="B4" s="4" t="s">
        <v>27</v>
      </c>
      <c r="C4">
        <v>3</v>
      </c>
      <c r="D4">
        <v>74.5</v>
      </c>
      <c r="E4" s="14">
        <v>35.25</v>
      </c>
      <c r="F4" s="14">
        <f>D4*E4</f>
        <v>2626.125</v>
      </c>
      <c r="G4" s="14">
        <f>0.26*(F4-C4*22.16)</f>
        <v>665.5077</v>
      </c>
      <c r="H4" s="14">
        <f>0.055*F4</f>
        <v>144.43687500000001</v>
      </c>
      <c r="I4" s="6">
        <f>(G4+H4)/F4</f>
        <v>0.30841813508496357</v>
      </c>
      <c r="J4" s="14">
        <f>F4-(G4+H4)</f>
        <v>1816.180425</v>
      </c>
      <c r="K4" s="1">
        <v>40426</v>
      </c>
    </row>
    <row r="5" spans="1:11" ht="14.25" x14ac:dyDescent="0.2">
      <c r="A5" t="s">
        <v>14</v>
      </c>
      <c r="B5" s="4" t="s">
        <v>29</v>
      </c>
      <c r="C5">
        <v>1</v>
      </c>
      <c r="D5">
        <v>80</v>
      </c>
      <c r="E5" s="5">
        <v>33.1</v>
      </c>
      <c r="F5" s="5">
        <f t="shared" ref="F5:F12" si="0">D5*E5</f>
        <v>2648</v>
      </c>
      <c r="G5" s="5">
        <f t="shared" ref="G5:G12" si="1">0.26*(F5-C5*22.16)</f>
        <v>682.71840000000009</v>
      </c>
      <c r="H5" s="5">
        <f t="shared" ref="H5:H12" si="2">0.055*F5</f>
        <v>145.64000000000001</v>
      </c>
      <c r="I5" s="6">
        <f t="shared" ref="I5:I12" si="3">(G5+H5)/F5</f>
        <v>0.31282416918429007</v>
      </c>
      <c r="J5" s="5">
        <f t="shared" ref="J5:J12" si="4">F5-(G5+H5)</f>
        <v>1819.6415999999999</v>
      </c>
      <c r="K5" s="1">
        <v>41199</v>
      </c>
    </row>
    <row r="6" spans="1:11" ht="14.25" x14ac:dyDescent="0.2">
      <c r="A6" t="s">
        <v>15</v>
      </c>
      <c r="B6" s="4" t="s">
        <v>30</v>
      </c>
      <c r="C6">
        <v>0</v>
      </c>
      <c r="D6">
        <v>71.75</v>
      </c>
      <c r="E6" s="5">
        <v>28.65</v>
      </c>
      <c r="F6" s="5">
        <f t="shared" si="0"/>
        <v>2055.6374999999998</v>
      </c>
      <c r="G6" s="5">
        <f t="shared" si="1"/>
        <v>534.46574999999996</v>
      </c>
      <c r="H6" s="5">
        <f t="shared" si="2"/>
        <v>113.06006249999999</v>
      </c>
      <c r="I6" s="6">
        <f t="shared" si="3"/>
        <v>0.315</v>
      </c>
      <c r="J6" s="5">
        <f t="shared" si="4"/>
        <v>1408.1116874999998</v>
      </c>
      <c r="K6" s="1">
        <v>41307</v>
      </c>
    </row>
    <row r="7" spans="1:11" ht="14.25" x14ac:dyDescent="0.2">
      <c r="A7" t="s">
        <v>16</v>
      </c>
      <c r="B7" s="4" t="s">
        <v>28</v>
      </c>
      <c r="C7">
        <v>2</v>
      </c>
      <c r="D7">
        <v>60</v>
      </c>
      <c r="E7" s="5">
        <v>18</v>
      </c>
      <c r="F7" s="5">
        <f t="shared" si="0"/>
        <v>1080</v>
      </c>
      <c r="G7" s="5">
        <f t="shared" si="1"/>
        <v>269.27680000000004</v>
      </c>
      <c r="H7" s="5">
        <f t="shared" si="2"/>
        <v>59.4</v>
      </c>
      <c r="I7" s="6">
        <f t="shared" si="3"/>
        <v>0.30433037037037036</v>
      </c>
      <c r="J7" s="5">
        <f t="shared" si="4"/>
        <v>751.32320000000004</v>
      </c>
      <c r="K7" s="1">
        <v>42384</v>
      </c>
    </row>
    <row r="8" spans="1:11" ht="14.25" x14ac:dyDescent="0.2">
      <c r="A8" t="s">
        <v>17</v>
      </c>
      <c r="B8" s="4" t="s">
        <v>31</v>
      </c>
      <c r="C8">
        <v>1</v>
      </c>
      <c r="D8">
        <v>42.25</v>
      </c>
      <c r="E8" s="5">
        <v>25.9</v>
      </c>
      <c r="F8" s="5">
        <f t="shared" si="0"/>
        <v>1094.2749999999999</v>
      </c>
      <c r="G8" s="5">
        <f t="shared" si="1"/>
        <v>278.74989999999997</v>
      </c>
      <c r="H8" s="5">
        <f t="shared" si="2"/>
        <v>60.185124999999992</v>
      </c>
      <c r="I8" s="6">
        <f t="shared" si="3"/>
        <v>0.30973477873477873</v>
      </c>
      <c r="J8" s="5">
        <f t="shared" si="4"/>
        <v>755.33997499999987</v>
      </c>
      <c r="K8" s="1">
        <v>41047</v>
      </c>
    </row>
    <row r="9" spans="1:11" ht="14.25" x14ac:dyDescent="0.2">
      <c r="A9" t="s">
        <v>18</v>
      </c>
      <c r="B9" s="4" t="s">
        <v>32</v>
      </c>
      <c r="C9">
        <v>0</v>
      </c>
      <c r="D9">
        <v>75.75</v>
      </c>
      <c r="E9" s="5">
        <v>21.95</v>
      </c>
      <c r="F9" s="5">
        <f t="shared" si="0"/>
        <v>1662.7124999999999</v>
      </c>
      <c r="G9" s="5">
        <f t="shared" si="1"/>
        <v>432.30525</v>
      </c>
      <c r="H9" s="5">
        <f t="shared" si="2"/>
        <v>91.449187499999994</v>
      </c>
      <c r="I9" s="6">
        <f t="shared" si="3"/>
        <v>0.315</v>
      </c>
      <c r="J9" s="5">
        <f t="shared" si="4"/>
        <v>1138.9580624999999</v>
      </c>
      <c r="K9" s="1">
        <v>41418</v>
      </c>
    </row>
    <row r="10" spans="1:11" ht="14.25" x14ac:dyDescent="0.2">
      <c r="A10" t="s">
        <v>19</v>
      </c>
      <c r="B10" s="4" t="s">
        <v>33</v>
      </c>
      <c r="C10">
        <v>3</v>
      </c>
      <c r="D10">
        <v>80</v>
      </c>
      <c r="E10" s="5">
        <v>32.5</v>
      </c>
      <c r="F10" s="5">
        <f t="shared" si="0"/>
        <v>2600</v>
      </c>
      <c r="G10" s="5">
        <f t="shared" si="1"/>
        <v>658.71519999999998</v>
      </c>
      <c r="H10" s="5">
        <f t="shared" si="2"/>
        <v>143</v>
      </c>
      <c r="I10" s="6">
        <f t="shared" si="3"/>
        <v>0.30835200000000001</v>
      </c>
      <c r="J10" s="5">
        <f t="shared" si="4"/>
        <v>1798.2847999999999</v>
      </c>
      <c r="K10" s="1">
        <v>40858</v>
      </c>
    </row>
    <row r="11" spans="1:11" ht="14.25" x14ac:dyDescent="0.2">
      <c r="A11" t="s">
        <v>20</v>
      </c>
      <c r="B11" s="4" t="s">
        <v>34</v>
      </c>
      <c r="C11">
        <v>2</v>
      </c>
      <c r="D11">
        <v>64.5</v>
      </c>
      <c r="E11" s="5">
        <v>41.02</v>
      </c>
      <c r="F11" s="5">
        <f t="shared" si="0"/>
        <v>2645.7900000000004</v>
      </c>
      <c r="G11" s="5">
        <f t="shared" si="1"/>
        <v>676.38220000000013</v>
      </c>
      <c r="H11" s="5">
        <f t="shared" si="2"/>
        <v>145.51845000000003</v>
      </c>
      <c r="I11" s="6">
        <f t="shared" si="3"/>
        <v>0.31064470347230883</v>
      </c>
      <c r="J11" s="5">
        <f t="shared" si="4"/>
        <v>1823.8893500000004</v>
      </c>
      <c r="K11" s="2"/>
    </row>
    <row r="12" spans="1:11" ht="14.25" x14ac:dyDescent="0.2">
      <c r="A12" t="s">
        <v>21</v>
      </c>
      <c r="B12" s="4" t="s">
        <v>35</v>
      </c>
      <c r="C12">
        <v>1</v>
      </c>
      <c r="D12">
        <v>68</v>
      </c>
      <c r="E12" s="5">
        <v>29.43</v>
      </c>
      <c r="F12" s="5">
        <f t="shared" si="0"/>
        <v>2001.24</v>
      </c>
      <c r="G12" s="5">
        <f t="shared" si="1"/>
        <v>514.56079999999997</v>
      </c>
      <c r="H12" s="5">
        <f t="shared" si="2"/>
        <v>110.0682</v>
      </c>
      <c r="I12" s="6">
        <f t="shared" si="3"/>
        <v>0.31212098498930663</v>
      </c>
      <c r="J12" s="5">
        <f t="shared" si="4"/>
        <v>1376.6109999999999</v>
      </c>
      <c r="K12" s="2"/>
    </row>
    <row r="13" spans="1:11" thickBot="1" x14ac:dyDescent="0.25">
      <c r="A13" s="11" t="s">
        <v>23</v>
      </c>
      <c r="B13" s="11"/>
      <c r="C13" s="11"/>
      <c r="D13" s="12"/>
      <c r="E13" s="15">
        <f t="shared" ref="E13:H13" si="5">SUM(E4:E12)</f>
        <v>265.8</v>
      </c>
      <c r="F13" s="15">
        <f t="shared" si="5"/>
        <v>18413.780000000002</v>
      </c>
      <c r="G13" s="15">
        <f t="shared" si="5"/>
        <v>4712.6820000000007</v>
      </c>
      <c r="H13" s="15">
        <f t="shared" si="5"/>
        <v>1012.7579000000001</v>
      </c>
      <c r="I13" s="13"/>
      <c r="J13" s="15">
        <f>SUM(J4:J12)</f>
        <v>12688.340100000001</v>
      </c>
      <c r="K13" s="11"/>
    </row>
    <row r="14" spans="1:11" thickTop="1" x14ac:dyDescent="0.2">
      <c r="A14" t="s">
        <v>24</v>
      </c>
      <c r="D14" s="5"/>
      <c r="E14" s="14">
        <f>MAX(E4:E12)</f>
        <v>41.02</v>
      </c>
      <c r="F14" s="14">
        <f t="shared" ref="F14:J14" si="6">MAX(F4:F12)</f>
        <v>2648</v>
      </c>
      <c r="G14" s="14">
        <f t="shared" si="6"/>
        <v>682.71840000000009</v>
      </c>
      <c r="H14" s="14">
        <f t="shared" si="6"/>
        <v>145.64000000000001</v>
      </c>
      <c r="I14" s="6"/>
      <c r="J14" s="14">
        <f t="shared" si="6"/>
        <v>1823.8893500000004</v>
      </c>
    </row>
    <row r="15" spans="1:11" ht="14.25" x14ac:dyDescent="0.2">
      <c r="A15" t="s">
        <v>25</v>
      </c>
      <c r="D15" s="5"/>
      <c r="E15" s="5">
        <f>MIN(E4:E12)</f>
        <v>18</v>
      </c>
      <c r="F15" s="5">
        <f t="shared" ref="F15:J15" si="7">MIN(F4:F12)</f>
        <v>1080</v>
      </c>
      <c r="G15" s="5">
        <f t="shared" si="7"/>
        <v>269.27680000000004</v>
      </c>
      <c r="H15" s="5">
        <f t="shared" si="7"/>
        <v>59.4</v>
      </c>
      <c r="I15" s="6"/>
      <c r="J15" s="5">
        <f t="shared" si="7"/>
        <v>751.32320000000004</v>
      </c>
    </row>
    <row r="16" spans="1:11" ht="14.25" x14ac:dyDescent="0.2">
      <c r="A16" t="s">
        <v>26</v>
      </c>
      <c r="D16" s="5"/>
      <c r="E16" s="5">
        <f>AVERAGE(E4:E12)</f>
        <v>29.533333333333335</v>
      </c>
      <c r="F16" s="5">
        <f t="shared" ref="F16:J16" si="8">AVERAGE(F4:F12)</f>
        <v>2045.9755555555557</v>
      </c>
      <c r="G16" s="5">
        <f t="shared" si="8"/>
        <v>523.63133333333337</v>
      </c>
      <c r="H16" s="5">
        <f t="shared" si="8"/>
        <v>112.52865555555556</v>
      </c>
      <c r="I16" s="6"/>
      <c r="J16" s="5">
        <f t="shared" si="8"/>
        <v>1409.8155666666669</v>
      </c>
    </row>
    <row r="19" spans="7:14" ht="14.25" x14ac:dyDescent="0.2">
      <c r="G19" s="3"/>
    </row>
    <row r="20" spans="7:14" ht="14.25" x14ac:dyDescent="0.2">
      <c r="G20" s="3"/>
    </row>
    <row r="23" spans="7:14" ht="14.25" x14ac:dyDescent="0.2">
      <c r="N23" t="s">
        <v>22</v>
      </c>
    </row>
  </sheetData>
  <mergeCells count="2">
    <mergeCell ref="A1:K1"/>
    <mergeCell ref="A2:K2"/>
  </mergeCells>
  <conditionalFormatting sqref="D4:D12">
    <cfRule type="cellIs" dxfId="0" priority="1" operator="greaterThanOrEqual">
      <formula>70</formula>
    </cfRule>
  </conditionalFormatting>
  <hyperlinks>
    <hyperlink ref="B4" r:id="rId1" xr:uid="{56DE4155-DA72-463A-BD4F-BEC48FC87AAF}"/>
    <hyperlink ref="B5" r:id="rId2" xr:uid="{B6F2F7D3-3EBB-41AF-B435-DA453F2BAA31}"/>
    <hyperlink ref="B6" r:id="rId3" xr:uid="{823873B0-4C36-4043-9358-0ACD5D676B84}"/>
    <hyperlink ref="B7" r:id="rId4" xr:uid="{3364D4DD-E7CE-4E8F-977E-4BBBC74FFD89}"/>
    <hyperlink ref="B8" r:id="rId5" xr:uid="{7DA62EC4-A792-484C-AA03-3CFFC1E85B9A}"/>
    <hyperlink ref="B9" r:id="rId6" xr:uid="{36E8120A-1FCD-4C03-838B-DAC317EA7F05}"/>
    <hyperlink ref="B10" r:id="rId7" xr:uid="{C5F2372D-E0CC-44D7-8739-DD6EFD3002AC}"/>
    <hyperlink ref="B11" r:id="rId8" xr:uid="{1574F01C-DBB7-459B-9677-ED88AC26FE2E}"/>
    <hyperlink ref="B12" r:id="rId9" xr:uid="{089C263F-FF62-4E75-900B-3C75C0A71FAC}"/>
  </hyperlinks>
  <pageMargins left="0.7" right="0.7" top="0.75" bottom="0.75" header="0.3" footer="0.3"/>
  <pageSetup orientation="portrait" r:id="rId1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Birmingham Southern College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Hartin, Nancy</dc:creator>
  <cp:lastModifiedBy>Harbert Lab</cp:lastModifiedBy>
  <dcterms:created xsi:type="dcterms:W3CDTF">2021-08-31T16:16:38Z</dcterms:created>
  <dcterms:modified xsi:type="dcterms:W3CDTF">2022-02-09T18:14:54Z</dcterms:modified>
</cp:coreProperties>
</file>